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  <externalReference r:id="rId3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45" i="1" l="1"/>
  <c r="D45" i="1"/>
  <c r="H44" i="1"/>
  <c r="D44" i="1"/>
  <c r="I34" i="1"/>
  <c r="I33" i="1"/>
  <c r="I31" i="1"/>
  <c r="H30" i="1"/>
  <c r="I28" i="1"/>
  <c r="I27" i="1"/>
  <c r="I26" i="1"/>
  <c r="I25" i="1"/>
  <c r="H25" i="1"/>
  <c r="I21" i="1"/>
  <c r="I20" i="1"/>
  <c r="G19" i="1"/>
  <c r="F19" i="1" s="1"/>
  <c r="G18" i="1"/>
  <c r="I18" i="1" s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I32" i="1" l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<sst xmlns="http://schemas.openxmlformats.org/spreadsheetml/2006/main" count="33" uniqueCount="27">
  <si>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</si>
  <si>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</si>
  <si>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</si>
  <si>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</si>
  <si>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</si>
  <si>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</si>
  <si>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</si>
  <si>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</si>
  <si>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</si>
  <si>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</si>
  <si>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</si>
  <si>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</si>
  <si>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</si>
  <si>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</si>
  <si>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</si>
  <si>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</si>
  <si>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</si>
  <si>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</si>
  <si>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</si>
  <si>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</si>
  <si>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</si>
  <si>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</si>
  <si>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</si>
  <si>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</si>
  <si>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</si>
  <si>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</si>
  <si>
    <t>Del 1 de enero 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</si>
</sst>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F79">
            <v>-1952.8000000000029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>
        <row r="31">
          <cell r="G31">
            <v>1472.3999999999942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D5" sqref="D5:H5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9" t="str">
        <f>+[1]ACTIV!C1</f>
        <v xml:space="preserve">TECNOLOGICO DE ESTUDIOS SUPERIORES DE CHIMALHUACAN (TESCHI) </v>
      </c>
      <c r="E2" s="59"/>
      <c r="F2" s="59"/>
      <c r="G2" s="59"/>
      <c r="H2" s="59"/>
      <c r="I2" s="4"/>
      <c r="J2" s="4"/>
    </row>
    <row r="3" spans="2:10" x14ac:dyDescent="0.15">
      <c r="C3" s="4"/>
      <c r="D3" s="59" t="s">
        <v>0</v>
      </c>
      <c r="E3" s="59"/>
      <c r="F3" s="59"/>
      <c r="G3" s="59"/>
      <c r="H3" s="59"/>
      <c r="I3" s="4"/>
      <c r="J3" s="4"/>
    </row>
    <row r="4" spans="2:10" x14ac:dyDescent="0.15">
      <c r="C4" s="4"/>
      <c r="D4" s="60" t="s">
        <v>26</v>
      </c>
      <c r="E4" s="60"/>
      <c r="F4" s="60"/>
      <c r="G4" s="60"/>
      <c r="H4" s="60"/>
      <c r="I4" s="4"/>
      <c r="J4" s="4"/>
    </row>
    <row r="5" spans="2:10" x14ac:dyDescent="0.15">
      <c r="C5" s="4"/>
      <c r="D5" s="59" t="s">
        <v>1</v>
      </c>
      <c r="E5" s="59"/>
      <c r="F5" s="59"/>
      <c r="G5" s="59"/>
      <c r="H5" s="59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61" t="s">
        <v>2</v>
      </c>
      <c r="D7" s="61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62" t="s">
        <v>8</v>
      </c>
      <c r="D10" s="62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24"/>
      <c r="D11" s="25"/>
      <c r="E11" s="26"/>
      <c r="F11" s="26"/>
      <c r="G11" s="26"/>
      <c r="H11" s="26"/>
      <c r="I11" s="26"/>
      <c r="J11" s="20"/>
    </row>
    <row r="12" spans="2:10" x14ac:dyDescent="0.15">
      <c r="B12" s="21"/>
      <c r="C12" s="57" t="s">
        <v>9</v>
      </c>
      <c r="D12" s="57"/>
      <c r="E12" s="27">
        <v>49670.2</v>
      </c>
      <c r="F12" s="27">
        <v>130120</v>
      </c>
      <c r="G12" s="27">
        <v>15258.4</v>
      </c>
      <c r="H12" s="27">
        <v>8080.1</v>
      </c>
      <c r="I12" s="27">
        <f>SUM(E12:H12)</f>
        <v>203128.7</v>
      </c>
      <c r="J12" s="20"/>
    </row>
    <row r="13" spans="2:10" x14ac:dyDescent="0.15">
      <c r="B13" s="12"/>
      <c r="C13" s="51" t="s">
        <v>10</v>
      </c>
      <c r="D13" s="51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 x14ac:dyDescent="0.15">
      <c r="B14" s="12"/>
      <c r="C14" s="51" t="s">
        <v>11</v>
      </c>
      <c r="D14" s="51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 x14ac:dyDescent="0.15">
      <c r="B15" s="12"/>
      <c r="C15" s="51" t="s">
        <v>12</v>
      </c>
      <c r="D15" s="51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 x14ac:dyDescent="0.15">
      <c r="B16" s="21"/>
      <c r="C16" s="24"/>
      <c r="D16" s="25"/>
      <c r="E16" s="29"/>
      <c r="F16" s="29"/>
      <c r="G16" s="29"/>
      <c r="H16" s="26"/>
      <c r="I16" s="26"/>
      <c r="J16" s="20"/>
    </row>
    <row r="17" spans="2:14" x14ac:dyDescent="0.15">
      <c r="B17" s="21"/>
      <c r="C17" s="57" t="s">
        <v>13</v>
      </c>
      <c r="D17" s="57"/>
      <c r="E17" s="27">
        <f>SUM(E19:E21)</f>
        <v>0</v>
      </c>
      <c r="F17" s="27">
        <f>SUM(F19:F21)</f>
        <v>15076.9</v>
      </c>
      <c r="G17" s="27">
        <f>+G18</f>
        <v>-1952.8000000000029</v>
      </c>
      <c r="H17" s="27">
        <f>SUM(H18:H21)</f>
        <v>0</v>
      </c>
      <c r="I17" s="27">
        <f>SUM(E17:H17)</f>
        <v>13124.099999999997</v>
      </c>
      <c r="J17" s="20"/>
    </row>
    <row r="18" spans="2:14" x14ac:dyDescent="0.15">
      <c r="B18" s="12"/>
      <c r="C18" s="51" t="s">
        <v>14</v>
      </c>
      <c r="D18" s="51"/>
      <c r="E18" s="28">
        <v>0</v>
      </c>
      <c r="F18" s="28">
        <v>0</v>
      </c>
      <c r="G18" s="28">
        <f>+[1]ACTIV!F79</f>
        <v>-1952.8000000000029</v>
      </c>
      <c r="H18" s="28">
        <v>0</v>
      </c>
      <c r="I18" s="28">
        <f>SUM(E18:H18)</f>
        <v>-1952.8000000000029</v>
      </c>
      <c r="J18" s="20"/>
    </row>
    <row r="19" spans="2:14" x14ac:dyDescent="0.15">
      <c r="B19" s="12"/>
      <c r="C19" s="51" t="s">
        <v>15</v>
      </c>
      <c r="D19" s="51"/>
      <c r="E19" s="28">
        <v>0</v>
      </c>
      <c r="F19" s="28">
        <f>-G19-181.5</f>
        <v>15076.9</v>
      </c>
      <c r="G19" s="28">
        <f>-G12</f>
        <v>-15258.4</v>
      </c>
      <c r="H19" s="28">
        <v>0</v>
      </c>
      <c r="I19" s="28">
        <f>SUM(E19:H19)</f>
        <v>-181.5</v>
      </c>
      <c r="J19" s="20"/>
    </row>
    <row r="20" spans="2:14" x14ac:dyDescent="0.15">
      <c r="B20" s="12"/>
      <c r="C20" s="51" t="s">
        <v>16</v>
      </c>
      <c r="D20" s="51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4" x14ac:dyDescent="0.15">
      <c r="B21" s="12"/>
      <c r="C21" s="51" t="s">
        <v>17</v>
      </c>
      <c r="D21" s="51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 x14ac:dyDescent="0.15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4.25" thickBot="1" x14ac:dyDescent="0.2">
      <c r="B23" s="21"/>
      <c r="C23" s="58" t="s">
        <v>18</v>
      </c>
      <c r="D23" s="58"/>
      <c r="E23" s="30">
        <f>E12+E17</f>
        <v>49670.2</v>
      </c>
      <c r="F23" s="30">
        <f>F12+F17</f>
        <v>145196.9</v>
      </c>
      <c r="G23" s="30">
        <f>G12+G17+G19</f>
        <v>-1952.8000000000029</v>
      </c>
      <c r="H23" s="30">
        <f>H12+H17</f>
        <v>8080.1</v>
      </c>
      <c r="I23" s="30">
        <f>SUM(E23:H23)</f>
        <v>200994.4</v>
      </c>
      <c r="J23" s="20"/>
      <c r="L23" s="48"/>
      <c r="N23" s="49"/>
    </row>
    <row r="24" spans="2:14" x14ac:dyDescent="0.15">
      <c r="B24" s="12"/>
      <c r="C24" s="25"/>
      <c r="D24" s="31"/>
      <c r="E24" s="26"/>
      <c r="F24" s="29"/>
      <c r="G24" s="29"/>
      <c r="H24" s="26"/>
      <c r="I24" s="26"/>
      <c r="J24" s="20"/>
    </row>
    <row r="25" spans="2:14" x14ac:dyDescent="0.15">
      <c r="B25" s="21"/>
      <c r="C25" s="57" t="s">
        <v>19</v>
      </c>
      <c r="D25" s="57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 x14ac:dyDescent="0.15">
      <c r="B26" s="12"/>
      <c r="C26" s="51" t="s">
        <v>20</v>
      </c>
      <c r="D26" s="51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 x14ac:dyDescent="0.15">
      <c r="B27" s="12"/>
      <c r="C27" s="51" t="s">
        <v>11</v>
      </c>
      <c r="D27" s="51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 x14ac:dyDescent="0.15">
      <c r="B28" s="12"/>
      <c r="C28" s="51" t="s">
        <v>12</v>
      </c>
      <c r="D28" s="51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 x14ac:dyDescent="0.15">
      <c r="B29" s="21"/>
      <c r="C29" s="24"/>
      <c r="D29" s="25"/>
      <c r="E29" s="26"/>
      <c r="F29" s="29"/>
      <c r="G29" s="29"/>
      <c r="H29" s="26"/>
      <c r="I29" s="26"/>
      <c r="J29" s="20"/>
    </row>
    <row r="30" spans="2:14" x14ac:dyDescent="0.15">
      <c r="B30" s="21" t="s">
        <v>21</v>
      </c>
      <c r="C30" s="57" t="s">
        <v>22</v>
      </c>
      <c r="D30" s="57"/>
      <c r="E30" s="27"/>
      <c r="F30" s="27">
        <f>SUM(F32:F34)</f>
        <v>-1952.8000000000029</v>
      </c>
      <c r="G30" s="27">
        <f>+G31</f>
        <v>1472.3999999999942</v>
      </c>
      <c r="H30" s="27">
        <f>SUM(H31:H34)</f>
        <v>0</v>
      </c>
      <c r="I30" s="27">
        <f>SUM(E30:H30)</f>
        <v>-480.40000000000873</v>
      </c>
      <c r="J30" s="20"/>
    </row>
    <row r="31" spans="2:14" x14ac:dyDescent="0.15">
      <c r="B31" s="12"/>
      <c r="C31" s="51" t="s">
        <v>14</v>
      </c>
      <c r="D31" s="51"/>
      <c r="E31" s="29"/>
      <c r="F31" s="29"/>
      <c r="G31" s="34">
        <f>'[2]HACIENDA PUB'!$G$31</f>
        <v>1472.3999999999942</v>
      </c>
      <c r="H31" s="34">
        <v>0</v>
      </c>
      <c r="I31" s="26">
        <f>SUM(E31:H31)</f>
        <v>1472.3999999999942</v>
      </c>
      <c r="J31" s="20"/>
    </row>
    <row r="32" spans="2:14" x14ac:dyDescent="0.15">
      <c r="B32" s="12"/>
      <c r="C32" s="51" t="s">
        <v>15</v>
      </c>
      <c r="D32" s="51"/>
      <c r="E32" s="29"/>
      <c r="F32" s="28">
        <f>-G32</f>
        <v>-1952.8000000000029</v>
      </c>
      <c r="G32" s="28">
        <f>-G23</f>
        <v>1952.8000000000029</v>
      </c>
      <c r="H32" s="34">
        <v>0</v>
      </c>
      <c r="I32" s="28">
        <f>SUM(E32:H32)</f>
        <v>0</v>
      </c>
      <c r="J32" s="20"/>
    </row>
    <row r="33" spans="2:12" x14ac:dyDescent="0.15">
      <c r="B33" s="12"/>
      <c r="C33" s="51" t="s">
        <v>16</v>
      </c>
      <c r="D33" s="51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 x14ac:dyDescent="0.15">
      <c r="B34" s="12"/>
      <c r="C34" s="51" t="s">
        <v>17</v>
      </c>
      <c r="D34" s="51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 x14ac:dyDescent="0.15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4.25" thickBot="1" x14ac:dyDescent="0.2">
      <c r="B36" s="35"/>
      <c r="C36" s="52" t="s">
        <v>23</v>
      </c>
      <c r="D36" s="52"/>
      <c r="E36" s="36">
        <f>E23+E25</f>
        <v>49670.2</v>
      </c>
      <c r="F36" s="36">
        <f>F10+F23+F30</f>
        <v>143244.09999999998</v>
      </c>
      <c r="G36" s="36">
        <f>G30+G23+G32</f>
        <v>1472.3999999999942</v>
      </c>
      <c r="H36" s="36">
        <f>H23+H25+H30</f>
        <v>8080.1</v>
      </c>
      <c r="I36" s="36">
        <f>SUM(E36:H36)</f>
        <v>202466.8</v>
      </c>
      <c r="J36" s="37"/>
      <c r="L36" s="48"/>
    </row>
    <row r="37" spans="2:12" x14ac:dyDescent="0.15">
      <c r="E37" s="38"/>
      <c r="F37" s="38"/>
      <c r="J37" s="14"/>
    </row>
    <row r="38" spans="2:12" x14ac:dyDescent="0.15">
      <c r="B38" s="1"/>
      <c r="C38" s="53" t="s">
        <v>24</v>
      </c>
      <c r="D38" s="53"/>
      <c r="E38" s="53"/>
      <c r="F38" s="53"/>
      <c r="G38" s="53"/>
      <c r="H38" s="53"/>
      <c r="I38" s="53"/>
      <c r="J38" s="53"/>
      <c r="K38" s="39"/>
    </row>
    <row r="39" spans="2:12" x14ac:dyDescent="0.15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 x14ac:dyDescent="0.15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 x14ac:dyDescent="0.15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 x14ac:dyDescent="0.15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 x14ac:dyDescent="0.15">
      <c r="B43" s="1"/>
      <c r="C43" s="39"/>
      <c r="D43" s="54"/>
      <c r="E43" s="54"/>
      <c r="F43" s="41"/>
      <c r="G43" s="1"/>
      <c r="H43" s="55"/>
      <c r="I43" s="55"/>
      <c r="J43" s="41"/>
      <c r="K43" s="41"/>
    </row>
    <row r="44" spans="2:12" x14ac:dyDescent="0.15">
      <c r="B44" s="1"/>
      <c r="C44" s="43"/>
      <c r="D44" s="56" t="str">
        <f>+'[1]SIT FINAN'!B77</f>
        <v>LCDA. IRMA NEFTALI LEMUS DÍAZ</v>
      </c>
      <c r="E44" s="56"/>
      <c r="F44" s="41"/>
      <c r="G44" s="41"/>
      <c r="H44" s="56" t="str">
        <f>+'[1]SIT FINAN'!G77</f>
        <v>C.P. MARIBEL DOMÍNGUEZ SALGADO</v>
      </c>
      <c r="I44" s="56"/>
      <c r="J44" s="44"/>
      <c r="K44" s="41"/>
    </row>
    <row r="45" spans="2:12" x14ac:dyDescent="0.15">
      <c r="B45" s="1"/>
      <c r="C45" s="45"/>
      <c r="D45" s="50" t="str">
        <f>+'[1]SIT FINAN'!B78</f>
        <v>Encargada del Departamento de Recursos Financieros</v>
      </c>
      <c r="E45" s="50"/>
      <c r="F45" s="46"/>
      <c r="G45" s="46"/>
      <c r="H45" s="50" t="str">
        <f>+'[1]SIT FINAN'!G78</f>
        <v>Encargada de la Subdirección de Servicios Administrativos</v>
      </c>
      <c r="I45" s="50"/>
      <c r="J45" s="44"/>
      <c r="K45" s="41"/>
    </row>
    <row r="46" spans="2:12" x14ac:dyDescent="0.15">
      <c r="H46" s="50" t="s">
        <v>25</v>
      </c>
      <c r="I46" s="50"/>
    </row>
  </sheetData>
  <mergeCells count="34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2019-10-23T17:02:47Z</dcterms:created>
  <dcterms:modified xsi:type="dcterms:W3CDTF">2020-02-05T20:15:49Z</dcterms:modified>
</cp:coreProperties>
</file>